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Technika\Opravné práce SEE\2021\O63. Oprava rozvodů elektrické energie v obvodu TS3 Praha - vypracování projektové dokumentace\"/>
    </mc:Choice>
  </mc:AlternateContent>
  <bookViews>
    <workbookView xWindow="0" yWindow="0" windowWidth="0" windowHeight="0"/>
  </bookViews>
  <sheets>
    <sheet name="Rekapitulace stavby" sheetId="1" r:id="rId1"/>
    <sheet name="1 - UOŽI" sheetId="2" r:id="rId2"/>
    <sheet name="2 - VRN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UOŽI'!$C$79:$K$92</definedName>
    <definedName name="_xlnm.Print_Area" localSheetId="1">'1 - UOŽI'!$C$67:$K$92</definedName>
    <definedName name="_xlnm.Print_Titles" localSheetId="1">'1 - UOŽI'!$79:$79</definedName>
    <definedName name="_xlnm._FilterDatabase" localSheetId="2" hidden="1">'2 - VRN'!$C$80:$K$84</definedName>
    <definedName name="_xlnm.Print_Area" localSheetId="2">'2 - VRN'!$C$68:$K$84</definedName>
    <definedName name="_xlnm.Print_Titles" localSheetId="2">'2 - VRN'!$80:$80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8"/>
  <c r="J77"/>
  <c r="F77"/>
  <c r="F75"/>
  <c r="E73"/>
  <c r="J55"/>
  <c r="J54"/>
  <c r="F54"/>
  <c r="F52"/>
  <c r="E50"/>
  <c r="J18"/>
  <c r="E18"/>
  <c r="F55"/>
  <c r="J17"/>
  <c r="J12"/>
  <c r="J52"/>
  <c r="E7"/>
  <c r="E71"/>
  <c i="2" r="J37"/>
  <c r="J36"/>
  <c i="1" r="AY55"/>
  <c i="2" r="J35"/>
  <c i="1" r="AX55"/>
  <c i="2"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" r="L50"/>
  <c r="AM50"/>
  <c r="AM49"/>
  <c r="L49"/>
  <c r="AM47"/>
  <c r="L47"/>
  <c r="L45"/>
  <c r="L44"/>
  <c i="3" r="BK84"/>
  <c i="2" r="J86"/>
  <c r="BK83"/>
  <c i="3" r="J84"/>
  <c i="2" r="BK89"/>
  <c r="J88"/>
  <c r="BK87"/>
  <c r="J82"/>
  <c r="J91"/>
  <c r="BK84"/>
  <c r="BK82"/>
  <c r="BK91"/>
  <c r="J89"/>
  <c r="BK88"/>
  <c r="J87"/>
  <c r="BK86"/>
  <c r="J84"/>
  <c r="J83"/>
  <c i="1" r="AS54"/>
  <c i="3" r="F36"/>
  <c i="1" r="BC56"/>
  <c i="3" r="F35"/>
  <c i="1" r="BB56"/>
  <c i="3" r="F37"/>
  <c i="1" r="BD56"/>
  <c i="3" r="J34"/>
  <c i="1" r="AW56"/>
  <c i="2" l="1" r="R81"/>
  <c r="R80"/>
  <c r="P81"/>
  <c r="P80"/>
  <c i="1" r="AU55"/>
  <c i="2" r="BK81"/>
  <c r="J81"/>
  <c r="J60"/>
  <c r="T81"/>
  <c r="T80"/>
  <c r="E48"/>
  <c r="J74"/>
  <c r="BE82"/>
  <c i="3" r="J75"/>
  <c i="2" r="BE88"/>
  <c r="BE89"/>
  <c i="3" r="F78"/>
  <c r="BE84"/>
  <c i="2" r="F55"/>
  <c r="BE83"/>
  <c i="3" r="E48"/>
  <c r="BK83"/>
  <c r="J83"/>
  <c r="J61"/>
  <c i="2" r="BE84"/>
  <c r="BE86"/>
  <c r="BE87"/>
  <c r="BE91"/>
  <c r="F35"/>
  <c i="1" r="BB55"/>
  <c r="BB54"/>
  <c r="AX54"/>
  <c i="2" r="F34"/>
  <c i="1" r="BA55"/>
  <c r="AU54"/>
  <c i="3" r="F33"/>
  <c i="1" r="AZ56"/>
  <c i="2" r="F37"/>
  <c i="1" r="BD55"/>
  <c r="BD54"/>
  <c r="W33"/>
  <c i="2" r="F36"/>
  <c i="1" r="BC55"/>
  <c r="BC54"/>
  <c r="W32"/>
  <c i="3" r="F34"/>
  <c i="1" r="BA56"/>
  <c i="2" r="J34"/>
  <c i="1" r="AW55"/>
  <c i="2" l="1" r="BK80"/>
  <c r="J80"/>
  <c i="3" r="BK82"/>
  <c r="BK81"/>
  <c r="J81"/>
  <c r="J59"/>
  <c i="1" r="W31"/>
  <c i="2" r="J30"/>
  <c i="1" r="AG55"/>
  <c r="AY54"/>
  <c i="2" r="J33"/>
  <c i="1" r="AV55"/>
  <c r="AT55"/>
  <c i="3" r="J33"/>
  <c i="1" r="AV56"/>
  <c r="AT56"/>
  <c r="BA54"/>
  <c r="W30"/>
  <c i="2" r="F33"/>
  <c i="1" r="AZ55"/>
  <c r="AZ54"/>
  <c r="W29"/>
  <c i="2" l="1" r="J39"/>
  <c r="J59"/>
  <c i="3" r="J82"/>
  <c r="J60"/>
  <c i="1" r="AN55"/>
  <c r="AV54"/>
  <c r="AK29"/>
  <c r="AW54"/>
  <c r="AK30"/>
  <c i="3" r="J30"/>
  <c i="1" r="AG56"/>
  <c r="AN56"/>
  <c i="3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<sst xmlns="http://schemas.openxmlformats.org/spreadsheetml/2006/main">
  <si>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</si>
  <si>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</si>
  <si>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</si>
  <si>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</si>
  <si>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</si>
  <si>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{4783a214-0557-4f7e-9719-70d51813257d}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</si>
  <si>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</si>
  <si>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</si>
  <si>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</si>
  <si>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</si>
  <si>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</si>
  <si>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</si>
  <si>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</si>
  <si>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</si>
  <si>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O63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</si>
  <si>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</si>
  <si>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</si>
  <si>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rozvodů elektrické energie v obvodu TS3 Praha - vypracování projektové dokumentace</t>
  </si>
  <si>
    <t>KSO:</t>
  </si>
  <si>
    <t/>
  </si>
  <si>
    <t>CC-CZ:</t>
  </si>
  <si>
    <t>Místo:</t>
  </si>
  <si>
    <t>Praha TS3</t>
  </si>
  <si>
    <t>Datum:</t>
  </si>
  <si>
    <t>16. 3. 2021</t>
  </si>
  <si>
    <t>Zadavatel:</t>
  </si>
  <si>
    <t>IČ:</t>
  </si>
  <si>
    <t>70994234</t>
  </si>
  <si>
    <t>SŽ, s.o. Přednosta SEE Praha; Mgr.Fiala František</t>
  </si>
  <si>
    <t>DIČ:</t>
  </si>
  <si>
    <t>CZ 70994234</t>
  </si>
  <si>
    <t>Uchazeč:</t>
  </si>
  <si>
    <t>Vyplň údaj</t>
  </si>
  <si>
    <t>Projektant:</t>
  </si>
  <si>
    <t>SŽ, s.o. Voldřich Lukáš</t>
  </si>
  <si>
    <t>True</t>
  </si>
  <si>
    <t>Zpracovatel:</t>
  </si>
  <si>
    <t>Poznámka:</t>
  </si>
  <si>
    <t>Soupis prací je sestaven s využitím Cenových soustav UOŽI a ÚRS 2021.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</si>
  <si>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</si>
  <si>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</si>
  <si>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</si>
  <si>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</si>
  <si>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</si>
  <si>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</si>
  <si>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</si>
  <si>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</si>
  <si>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</si>
  <si>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</si>
  <si>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</si>
  <si>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</si>
  <si>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</si>
  <si>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</si>
  <si>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</si>
  <si>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</si>
  <si>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</si>
  <si>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</si>
  <si>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</si>
  <si>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</si>
  <si>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</si>
  <si>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</si>
  <si>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</si>
  <si>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</si>
  <si>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</si>
  <si>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</si>
  <si>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</si>
  <si>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</si>
  <si>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</si>
  <si>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</si>
  <si>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</si>
  <si>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</si>
  <si>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</si>
  <si>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</si>
  <si>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</si>
  <si>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</si>
  <si>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</si>
  <si>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</si>
  <si>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</si>
  <si>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</si>
  <si>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UOŽI</t>
  </si>
  <si>
    <t>STA</t>
  </si>
  <si>
    <t>{c28183d1-e2d4-406b-a174-0a58c0b3e1ae}</t>
  </si>
  <si>
    <t>2</t>
  </si>
  <si>
    <t>VRN</t>
  </si>
  <si>
    <t>{a2479276-b6d4-4090-9c79-8d98138d0247}</t>
  </si>
  <si>
    <t>KRYCÍ LIST SOUPISU PRACÍ</t>
  </si>
  <si>
    <t>Objekt:</t>
  </si>
  <si>
    <t>1 - UOŽI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</si>
  <si>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</si>
  <si>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</si>
  <si>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</si>
  <si>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</si>
  <si>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</si>
  <si>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</si>
  <si>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</si>
  <si>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</si>
  <si>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</si>
  <si>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</si>
  <si>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</si>
  <si>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</si>
  <si>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</si>
  <si>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</si>
  <si>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</si>
  <si>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</si>
  <si>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</si>
  <si>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</si>
  <si>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</si>
  <si>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</si>
  <si>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</si>
  <si>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11</t>
  </si>
  <si>
    <t>K</t>
  </si>
  <si>
    <t>011101001</t>
  </si>
  <si>
    <t>Finanční náklady pojistné 0,2%</t>
  </si>
  <si>
    <t>%</t>
  </si>
  <si>
    <t>Sborník UOŽI 01 2021</t>
  </si>
  <si>
    <t>4</t>
  </si>
  <si>
    <t>1935711136</t>
  </si>
  <si>
    <t>3</t>
  </si>
  <si>
    <t>022101001</t>
  </si>
  <si>
    <t>Geodetické práce Geodetické práce před opravou 3%</t>
  </si>
  <si>
    <t>364903174</t>
  </si>
  <si>
    <t>022102001</t>
  </si>
  <si>
    <t>Geodetické práce Geodetické práce elektrického zařízení 3%</t>
  </si>
  <si>
    <t>1550999239</t>
  </si>
  <si>
    <t>P</t>
  </si>
  <si>
    <t>Poznámka k položce:_x000d_
Základna pro výpočet - ZRN</t>
  </si>
  <si>
    <t>9</t>
  </si>
  <si>
    <t>022121201</t>
  </si>
  <si>
    <t>Geodetické práce Diagnostika technické infrastruktury Vstup do ochranného pásma elektrických zařízení - V sazbě jsou započteny náklady za vstup zhotovitele do prostoru ochranného pásma elektrických zařízení v majetku cizího právního subjektu jako právní jistota případných škod během opravných prací.</t>
  </si>
  <si>
    <t>-250660961</t>
  </si>
  <si>
    <t>10</t>
  </si>
  <si>
    <t>022121301</t>
  </si>
  <si>
    <t>Geodetické práce Diagnostika technické infrastruktury Zajištění beznapěťového stavu distribuční soustavy - V sazbě jsou započteny náklady na zajištění beznapěťového stavu s následným uvedením do stavu pod napětím. Ocenění se řídí ceníkem provozovatele sítě.</t>
  </si>
  <si>
    <t>-1019898645</t>
  </si>
  <si>
    <t>8</t>
  </si>
  <si>
    <t>023101041</t>
  </si>
  <si>
    <t xml:space="preserve">Projektové práce Projektové práce v rozsahu ZRN 4,9% (vyjma dále jmenované práce) přes 20 mil. Kč </t>
  </si>
  <si>
    <t>1954370642</t>
  </si>
  <si>
    <t>6</t>
  </si>
  <si>
    <t>024101301</t>
  </si>
  <si>
    <t>Inženýrská činnost posudky (např. statické aj.) a dozory 2% ze ZRN</t>
  </si>
  <si>
    <t>1966507013</t>
  </si>
  <si>
    <t>7</t>
  </si>
  <si>
    <t>024101401</t>
  </si>
  <si>
    <t>Inženýrská činnost koordinační a kompletační činnost 2,3% ze ZRN</t>
  </si>
  <si>
    <t>-930944529</t>
  </si>
  <si>
    <t>2 - VRN</t>
  </si>
  <si>
    <t xml:space="preserve">    VRN1 - Průzkumné, geodetické a projektové práce</t>
  </si>
  <si>
    <t>VRN1</t>
  </si>
  <si>
    <t>Průzkumné, geodetické a projektové práce</t>
  </si>
  <si>
    <t>013224000</t>
  </si>
  <si>
    <t>Dokumentace pro stavební povolení</t>
  </si>
  <si>
    <t>…</t>
  </si>
  <si>
    <t>CS ÚRS 2021 01</t>
  </si>
  <si>
    <t>1024</t>
  </si>
  <si>
    <t>385469630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</si>
</sst>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8" fillId="0" borderId="22" xfId="0" applyNumberFormat="1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27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30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27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30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O63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rozvodů elektrické energie v obvodu TS3 Praha - vypracování projektové dokumentace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Praha TS3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16. 3. 2021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SŽ, s.o. Přednosta SEE Praha; Mgr.Fiala František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SŽ, s.o. Voldřich Lukáš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>SŽ, s.o. Voldřich Lukáš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ROUND(SUM(AS55:AS56),2)</f>
        <v>0</v>
      </c>
      <c r="AT54" s="103">
        <f>ROUND(SUM(AV54:AW54),2)</f>
        <v>0</v>
      </c>
      <c r="AU54" s="104">
        <f>ROUND(SUM(AU55:AU56),5)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ROUND(SUM(AZ55:AZ56),2)</f>
        <v>0</v>
      </c>
      <c r="BA54" s="103">
        <f>ROUND(SUM(BA55:BA56),2)</f>
        <v>0</v>
      </c>
      <c r="BB54" s="103">
        <f>ROUND(SUM(BB55:BB56),2)</f>
        <v>0</v>
      </c>
      <c r="BC54" s="103">
        <f>ROUND(SUM(BC55:BC56),2)</f>
        <v>0</v>
      </c>
      <c r="BD54" s="105">
        <f>ROUND(SUM(BD55:BD56),2)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16.5" customHeight="1">
      <c r="A55" s="108" t="s">
        <v>77</v>
      </c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'1 - UOŽI'!J30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'1 - UOŽI'!P80</f>
        <v>0</v>
      </c>
      <c r="AV55" s="117">
        <f>'1 - UOŽI'!J33</f>
        <v>0</v>
      </c>
      <c r="AW55" s="117">
        <f>'1 - UOŽI'!J34</f>
        <v>0</v>
      </c>
      <c r="AX55" s="117">
        <f>'1 - UOŽI'!J35</f>
        <v>0</v>
      </c>
      <c r="AY55" s="117">
        <f>'1 - UOŽI'!J36</f>
        <v>0</v>
      </c>
      <c r="AZ55" s="117">
        <f>'1 - UOŽI'!F33</f>
        <v>0</v>
      </c>
      <c r="BA55" s="117">
        <f>'1 - UOŽI'!F34</f>
        <v>0</v>
      </c>
      <c r="BB55" s="117">
        <f>'1 - UOŽI'!F35</f>
        <v>0</v>
      </c>
      <c r="BC55" s="117">
        <f>'1 - UOŽI'!F36</f>
        <v>0</v>
      </c>
      <c r="BD55" s="119">
        <f>'1 - UOŽI'!F37</f>
        <v>0</v>
      </c>
      <c r="BE55" s="7"/>
      <c r="BT55" s="120" t="s">
        <v>78</v>
      </c>
      <c r="BV55" s="120" t="s">
        <v>75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7" customFormat="1" ht="16.5" customHeight="1">
      <c r="A56" s="108" t="s">
        <v>77</v>
      </c>
      <c r="B56" s="109"/>
      <c r="C56" s="110"/>
      <c r="D56" s="111" t="s">
        <v>82</v>
      </c>
      <c r="E56" s="111"/>
      <c r="F56" s="111"/>
      <c r="G56" s="111"/>
      <c r="H56" s="111"/>
      <c r="I56" s="112"/>
      <c r="J56" s="111" t="s">
        <v>83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'2 - VRN'!J30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80</v>
      </c>
      <c r="AR56" s="115"/>
      <c r="AS56" s="121">
        <v>0</v>
      </c>
      <c r="AT56" s="122">
        <f>ROUND(SUM(AV56:AW56),2)</f>
        <v>0</v>
      </c>
      <c r="AU56" s="123">
        <f>'2 - VRN'!P81</f>
        <v>0</v>
      </c>
      <c r="AV56" s="122">
        <f>'2 - VRN'!J33</f>
        <v>0</v>
      </c>
      <c r="AW56" s="122">
        <f>'2 - VRN'!J34</f>
        <v>0</v>
      </c>
      <c r="AX56" s="122">
        <f>'2 - VRN'!J35</f>
        <v>0</v>
      </c>
      <c r="AY56" s="122">
        <f>'2 - VRN'!J36</f>
        <v>0</v>
      </c>
      <c r="AZ56" s="122">
        <f>'2 - VRN'!F33</f>
        <v>0</v>
      </c>
      <c r="BA56" s="122">
        <f>'2 - VRN'!F34</f>
        <v>0</v>
      </c>
      <c r="BB56" s="122">
        <f>'2 - VRN'!F35</f>
        <v>0</v>
      </c>
      <c r="BC56" s="122">
        <f>'2 - VRN'!F36</f>
        <v>0</v>
      </c>
      <c r="BD56" s="124">
        <f>'2 - VRN'!F37</f>
        <v>0</v>
      </c>
      <c r="BE56" s="7"/>
      <c r="BT56" s="120" t="s">
        <v>78</v>
      </c>
      <c r="BV56" s="120" t="s">
        <v>75</v>
      </c>
      <c r="BW56" s="120" t="s">
        <v>84</v>
      </c>
      <c r="BX56" s="120" t="s">
        <v>5</v>
      </c>
      <c r="CL56" s="120" t="s">
        <v>19</v>
      </c>
      <c r="CM56" s="120" t="s">
        <v>82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9zyStt2F+yqXHz/ZsvJzEe7spNpHVaJwKKrbg3AjMMMxlI+f5MsZPL6X0AFQDGc11wSSu1cWMrnNm6tDotSF6w==" hashValue="dmYGbrZ8eCi8mAwZxLgt2Zc3hmIFbPY7KsaBSwM3n+yrY3c3UvIyYJvWUKK90Xu33/VifkKbxUXNLVkO2BsSR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UOŽI'!C2" display="/"/>
    <hyperlink ref="A56" location="'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26.25" customHeight="1">
      <c r="B7" s="17"/>
      <c r="E7" s="130" t="str">
        <f>'Rekapitulace stavby'!K6</f>
        <v>Oprava rozvodů elektrické energie v obvodu TS3 Praha - vypracování projektové dokumentace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86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87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16. 3. 2021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27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30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">
        <v>27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29</v>
      </c>
      <c r="J24" s="133" t="s">
        <v>30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37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38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39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41</v>
      </c>
      <c r="G32" s="35"/>
      <c r="H32" s="35"/>
      <c r="I32" s="142" t="s">
        <v>40</v>
      </c>
      <c r="J32" s="142" t="s">
        <v>42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43</v>
      </c>
      <c r="E33" s="129" t="s">
        <v>44</v>
      </c>
      <c r="F33" s="144">
        <f>ROUND((SUM(BE80:BE92)),  2)</f>
        <v>0</v>
      </c>
      <c r="G33" s="35"/>
      <c r="H33" s="35"/>
      <c r="I33" s="145">
        <v>0.20999999999999999</v>
      </c>
      <c r="J33" s="144">
        <f>ROUND(((SUM(BE80:BE92))*I33),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45</v>
      </c>
      <c r="F34" s="144">
        <f>ROUND((SUM(BF80:BF92)),  2)</f>
        <v>0</v>
      </c>
      <c r="G34" s="35"/>
      <c r="H34" s="35"/>
      <c r="I34" s="145">
        <v>0.14999999999999999</v>
      </c>
      <c r="J34" s="144">
        <f>ROUND(((SUM(BF80:BF92))*I34),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46</v>
      </c>
      <c r="F35" s="144">
        <f>ROUND((SUM(BG80:BG92)),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47</v>
      </c>
      <c r="F36" s="144">
        <f>ROUND((SUM(BH80:BH92)),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48</v>
      </c>
      <c r="F37" s="144">
        <f>ROUND((SUM(BI80:BI92)),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Oprava rozvodů elektrické energie v obvodu TS3 Praha - vypracování projektové dokumentace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1 - UOŽI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Praha TS3</v>
      </c>
      <c r="G52" s="37"/>
      <c r="H52" s="37"/>
      <c r="I52" s="29" t="s">
        <v>23</v>
      </c>
      <c r="J52" s="69" t="str">
        <f>IF(J12="","",J12)</f>
        <v>16. 3. 2021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SŽ, s.o. Přednosta SEE Praha; Mgr.Fiala František</v>
      </c>
      <c r="G54" s="37"/>
      <c r="H54" s="37"/>
      <c r="I54" s="29" t="s">
        <v>33</v>
      </c>
      <c r="J54" s="33" t="str">
        <f>E21</f>
        <v>SŽ, s.o. Voldřich Lukáš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25.6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>SŽ, s.o. Voldřich Lukáš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71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/>
    <row r="64" hidden="1"/>
    <row r="65" hidden="1"/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93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6.25" customHeight="1">
      <c r="A70" s="35"/>
      <c r="B70" s="36"/>
      <c r="C70" s="37"/>
      <c r="D70" s="37"/>
      <c r="E70" s="157" t="str">
        <f>E7</f>
        <v>Oprava rozvodů elektrické energie v obvodu TS3 Praha - vypracování projektové dokumentace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86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1 - UOŽI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Praha TS3</v>
      </c>
      <c r="G74" s="37"/>
      <c r="H74" s="37"/>
      <c r="I74" s="29" t="s">
        <v>23</v>
      </c>
      <c r="J74" s="69" t="str">
        <f>IF(J12="","",J12)</f>
        <v>16. 3. 2021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25</v>
      </c>
      <c r="D76" s="37"/>
      <c r="E76" s="37"/>
      <c r="F76" s="24" t="str">
        <f>E15</f>
        <v>SŽ, s.o. Přednosta SEE Praha; Mgr.Fiala František</v>
      </c>
      <c r="G76" s="37"/>
      <c r="H76" s="37"/>
      <c r="I76" s="29" t="s">
        <v>33</v>
      </c>
      <c r="J76" s="33" t="str">
        <f>E21</f>
        <v>SŽ, s.o. Voldřich Lukáš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31</v>
      </c>
      <c r="D77" s="37"/>
      <c r="E77" s="37"/>
      <c r="F77" s="24" t="str">
        <f>IF(E18="","",E18)</f>
        <v>Vyplň údaj</v>
      </c>
      <c r="G77" s="37"/>
      <c r="H77" s="37"/>
      <c r="I77" s="29" t="s">
        <v>36</v>
      </c>
      <c r="J77" s="33" t="str">
        <f>E24</f>
        <v>SŽ, s.o. Voldřich Lukáš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94</v>
      </c>
      <c r="D79" s="171" t="s">
        <v>58</v>
      </c>
      <c r="E79" s="171" t="s">
        <v>54</v>
      </c>
      <c r="F79" s="171" t="s">
        <v>55</v>
      </c>
      <c r="G79" s="171" t="s">
        <v>95</v>
      </c>
      <c r="H79" s="171" t="s">
        <v>96</v>
      </c>
      <c r="I79" s="171" t="s">
        <v>97</v>
      </c>
      <c r="J79" s="171" t="s">
        <v>90</v>
      </c>
      <c r="K79" s="172" t="s">
        <v>98</v>
      </c>
      <c r="L79" s="173"/>
      <c r="M79" s="89" t="s">
        <v>19</v>
      </c>
      <c r="N79" s="90" t="s">
        <v>43</v>
      </c>
      <c r="O79" s="90" t="s">
        <v>99</v>
      </c>
      <c r="P79" s="90" t="s">
        <v>100</v>
      </c>
      <c r="Q79" s="90" t="s">
        <v>101</v>
      </c>
      <c r="R79" s="90" t="s">
        <v>102</v>
      </c>
      <c r="S79" s="90" t="s">
        <v>103</v>
      </c>
      <c r="T79" s="91" t="s">
        <v>104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105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72</v>
      </c>
      <c r="AU80" s="14" t="s">
        <v>91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72</v>
      </c>
      <c r="E81" s="182" t="s">
        <v>83</v>
      </c>
      <c r="F81" s="182" t="s">
        <v>106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SUM(P82:P92)</f>
        <v>0</v>
      </c>
      <c r="Q81" s="187"/>
      <c r="R81" s="188">
        <f>SUM(R82:R92)</f>
        <v>0</v>
      </c>
      <c r="S81" s="187"/>
      <c r="T81" s="189">
        <f>SUM(T82:T92)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107</v>
      </c>
      <c r="AT81" s="191" t="s">
        <v>72</v>
      </c>
      <c r="AU81" s="191" t="s">
        <v>73</v>
      </c>
      <c r="AY81" s="190" t="s">
        <v>108</v>
      </c>
      <c r="BK81" s="192">
        <f>SUM(BK82:BK92)</f>
        <v>0</v>
      </c>
    </row>
    <row r="82" s="2" customFormat="1" ht="16.5" customHeight="1">
      <c r="A82" s="35"/>
      <c r="B82" s="36"/>
      <c r="C82" s="193" t="s">
        <v>109</v>
      </c>
      <c r="D82" s="193" t="s">
        <v>110</v>
      </c>
      <c r="E82" s="194" t="s">
        <v>111</v>
      </c>
      <c r="F82" s="195" t="s">
        <v>112</v>
      </c>
      <c r="G82" s="196" t="s">
        <v>113</v>
      </c>
      <c r="H82" s="197"/>
      <c r="I82" s="198"/>
      <c r="J82" s="199">
        <f>ROUND(I82*H82,2)</f>
        <v>0</v>
      </c>
      <c r="K82" s="195" t="s">
        <v>114</v>
      </c>
      <c r="L82" s="41"/>
      <c r="M82" s="200" t="s">
        <v>19</v>
      </c>
      <c r="N82" s="201" t="s">
        <v>44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115</v>
      </c>
      <c r="AT82" s="204" t="s">
        <v>110</v>
      </c>
      <c r="AU82" s="204" t="s">
        <v>78</v>
      </c>
      <c r="AY82" s="14" t="s">
        <v>108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78</v>
      </c>
      <c r="BK82" s="205">
        <f>ROUND(I82*H82,2)</f>
        <v>0</v>
      </c>
      <c r="BL82" s="14" t="s">
        <v>115</v>
      </c>
      <c r="BM82" s="204" t="s">
        <v>116</v>
      </c>
    </row>
    <row r="83" s="2" customFormat="1" ht="21.75" customHeight="1">
      <c r="A83" s="35"/>
      <c r="B83" s="36"/>
      <c r="C83" s="193" t="s">
        <v>117</v>
      </c>
      <c r="D83" s="193" t="s">
        <v>110</v>
      </c>
      <c r="E83" s="194" t="s">
        <v>118</v>
      </c>
      <c r="F83" s="195" t="s">
        <v>119</v>
      </c>
      <c r="G83" s="196" t="s">
        <v>113</v>
      </c>
      <c r="H83" s="197"/>
      <c r="I83" s="198"/>
      <c r="J83" s="199">
        <f>ROUND(I83*H83,2)</f>
        <v>0</v>
      </c>
      <c r="K83" s="195" t="s">
        <v>114</v>
      </c>
      <c r="L83" s="41"/>
      <c r="M83" s="200" t="s">
        <v>19</v>
      </c>
      <c r="N83" s="201" t="s">
        <v>44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115</v>
      </c>
      <c r="AT83" s="204" t="s">
        <v>110</v>
      </c>
      <c r="AU83" s="204" t="s">
        <v>78</v>
      </c>
      <c r="AY83" s="14" t="s">
        <v>108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78</v>
      </c>
      <c r="BK83" s="205">
        <f>ROUND(I83*H83,2)</f>
        <v>0</v>
      </c>
      <c r="BL83" s="14" t="s">
        <v>115</v>
      </c>
      <c r="BM83" s="204" t="s">
        <v>120</v>
      </c>
    </row>
    <row r="84" s="2" customFormat="1">
      <c r="A84" s="35"/>
      <c r="B84" s="36"/>
      <c r="C84" s="193" t="s">
        <v>115</v>
      </c>
      <c r="D84" s="193" t="s">
        <v>110</v>
      </c>
      <c r="E84" s="194" t="s">
        <v>121</v>
      </c>
      <c r="F84" s="195" t="s">
        <v>122</v>
      </c>
      <c r="G84" s="196" t="s">
        <v>113</v>
      </c>
      <c r="H84" s="197"/>
      <c r="I84" s="198"/>
      <c r="J84" s="199">
        <f>ROUND(I84*H84,2)</f>
        <v>0</v>
      </c>
      <c r="K84" s="195" t="s">
        <v>114</v>
      </c>
      <c r="L84" s="41"/>
      <c r="M84" s="200" t="s">
        <v>19</v>
      </c>
      <c r="N84" s="201" t="s">
        <v>44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115</v>
      </c>
      <c r="AT84" s="204" t="s">
        <v>110</v>
      </c>
      <c r="AU84" s="204" t="s">
        <v>78</v>
      </c>
      <c r="AY84" s="14" t="s">
        <v>108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78</v>
      </c>
      <c r="BK84" s="205">
        <f>ROUND(I84*H84,2)</f>
        <v>0</v>
      </c>
      <c r="BL84" s="14" t="s">
        <v>115</v>
      </c>
      <c r="BM84" s="204" t="s">
        <v>123</v>
      </c>
    </row>
    <row r="85" s="2" customFormat="1">
      <c r="A85" s="35"/>
      <c r="B85" s="36"/>
      <c r="C85" s="37"/>
      <c r="D85" s="206" t="s">
        <v>124</v>
      </c>
      <c r="E85" s="37"/>
      <c r="F85" s="207" t="s">
        <v>125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124</v>
      </c>
      <c r="AU85" s="14" t="s">
        <v>78</v>
      </c>
    </row>
    <row r="86" s="2" customFormat="1" ht="78" customHeight="1">
      <c r="A86" s="35"/>
      <c r="B86" s="36"/>
      <c r="C86" s="193" t="s">
        <v>126</v>
      </c>
      <c r="D86" s="193" t="s">
        <v>110</v>
      </c>
      <c r="E86" s="194" t="s">
        <v>127</v>
      </c>
      <c r="F86" s="195" t="s">
        <v>128</v>
      </c>
      <c r="G86" s="196" t="s">
        <v>113</v>
      </c>
      <c r="H86" s="197"/>
      <c r="I86" s="198"/>
      <c r="J86" s="199">
        <f>ROUND(I86*H86,2)</f>
        <v>0</v>
      </c>
      <c r="K86" s="195" t="s">
        <v>114</v>
      </c>
      <c r="L86" s="41"/>
      <c r="M86" s="200" t="s">
        <v>19</v>
      </c>
      <c r="N86" s="201" t="s">
        <v>44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115</v>
      </c>
      <c r="AT86" s="204" t="s">
        <v>110</v>
      </c>
      <c r="AU86" s="204" t="s">
        <v>78</v>
      </c>
      <c r="AY86" s="14" t="s">
        <v>108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78</v>
      </c>
      <c r="BK86" s="205">
        <f>ROUND(I86*H86,2)</f>
        <v>0</v>
      </c>
      <c r="BL86" s="14" t="s">
        <v>115</v>
      </c>
      <c r="BM86" s="204" t="s">
        <v>129</v>
      </c>
    </row>
    <row r="87" s="2" customFormat="1">
      <c r="A87" s="35"/>
      <c r="B87" s="36"/>
      <c r="C87" s="193" t="s">
        <v>130</v>
      </c>
      <c r="D87" s="193" t="s">
        <v>110</v>
      </c>
      <c r="E87" s="194" t="s">
        <v>131</v>
      </c>
      <c r="F87" s="195" t="s">
        <v>132</v>
      </c>
      <c r="G87" s="196" t="s">
        <v>113</v>
      </c>
      <c r="H87" s="197"/>
      <c r="I87" s="198"/>
      <c r="J87" s="199">
        <f>ROUND(I87*H87,2)</f>
        <v>0</v>
      </c>
      <c r="K87" s="195" t="s">
        <v>114</v>
      </c>
      <c r="L87" s="41"/>
      <c r="M87" s="200" t="s">
        <v>19</v>
      </c>
      <c r="N87" s="201" t="s">
        <v>44</v>
      </c>
      <c r="O87" s="81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115</v>
      </c>
      <c r="AT87" s="204" t="s">
        <v>110</v>
      </c>
      <c r="AU87" s="204" t="s">
        <v>78</v>
      </c>
      <c r="AY87" s="14" t="s">
        <v>108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4" t="s">
        <v>78</v>
      </c>
      <c r="BK87" s="205">
        <f>ROUND(I87*H87,2)</f>
        <v>0</v>
      </c>
      <c r="BL87" s="14" t="s">
        <v>115</v>
      </c>
      <c r="BM87" s="204" t="s">
        <v>133</v>
      </c>
    </row>
    <row r="88" s="2" customFormat="1" ht="33" customHeight="1">
      <c r="A88" s="35"/>
      <c r="B88" s="36"/>
      <c r="C88" s="193" t="s">
        <v>134</v>
      </c>
      <c r="D88" s="193" t="s">
        <v>110</v>
      </c>
      <c r="E88" s="194" t="s">
        <v>135</v>
      </c>
      <c r="F88" s="195" t="s">
        <v>136</v>
      </c>
      <c r="G88" s="196" t="s">
        <v>113</v>
      </c>
      <c r="H88" s="197"/>
      <c r="I88" s="198"/>
      <c r="J88" s="199">
        <f>ROUND(I88*H88,2)</f>
        <v>0</v>
      </c>
      <c r="K88" s="195" t="s">
        <v>114</v>
      </c>
      <c r="L88" s="41"/>
      <c r="M88" s="200" t="s">
        <v>19</v>
      </c>
      <c r="N88" s="201" t="s">
        <v>44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115</v>
      </c>
      <c r="AT88" s="204" t="s">
        <v>110</v>
      </c>
      <c r="AU88" s="204" t="s">
        <v>78</v>
      </c>
      <c r="AY88" s="14" t="s">
        <v>108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78</v>
      </c>
      <c r="BK88" s="205">
        <f>ROUND(I88*H88,2)</f>
        <v>0</v>
      </c>
      <c r="BL88" s="14" t="s">
        <v>115</v>
      </c>
      <c r="BM88" s="204" t="s">
        <v>137</v>
      </c>
    </row>
    <row r="89" s="2" customFormat="1">
      <c r="A89" s="35"/>
      <c r="B89" s="36"/>
      <c r="C89" s="193" t="s">
        <v>138</v>
      </c>
      <c r="D89" s="193" t="s">
        <v>110</v>
      </c>
      <c r="E89" s="194" t="s">
        <v>139</v>
      </c>
      <c r="F89" s="195" t="s">
        <v>140</v>
      </c>
      <c r="G89" s="196" t="s">
        <v>113</v>
      </c>
      <c r="H89" s="197"/>
      <c r="I89" s="198"/>
      <c r="J89" s="199">
        <f>ROUND(I89*H89,2)</f>
        <v>0</v>
      </c>
      <c r="K89" s="195" t="s">
        <v>114</v>
      </c>
      <c r="L89" s="41"/>
      <c r="M89" s="200" t="s">
        <v>19</v>
      </c>
      <c r="N89" s="201" t="s">
        <v>44</v>
      </c>
      <c r="O89" s="81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115</v>
      </c>
      <c r="AT89" s="204" t="s">
        <v>110</v>
      </c>
      <c r="AU89" s="204" t="s">
        <v>78</v>
      </c>
      <c r="AY89" s="14" t="s">
        <v>108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4" t="s">
        <v>78</v>
      </c>
      <c r="BK89" s="205">
        <f>ROUND(I89*H89,2)</f>
        <v>0</v>
      </c>
      <c r="BL89" s="14" t="s">
        <v>115</v>
      </c>
      <c r="BM89" s="204" t="s">
        <v>141</v>
      </c>
    </row>
    <row r="90" s="2" customFormat="1">
      <c r="A90" s="35"/>
      <c r="B90" s="36"/>
      <c r="C90" s="37"/>
      <c r="D90" s="206" t="s">
        <v>124</v>
      </c>
      <c r="E90" s="37"/>
      <c r="F90" s="207" t="s">
        <v>125</v>
      </c>
      <c r="G90" s="37"/>
      <c r="H90" s="37"/>
      <c r="I90" s="208"/>
      <c r="J90" s="37"/>
      <c r="K90" s="37"/>
      <c r="L90" s="41"/>
      <c r="M90" s="209"/>
      <c r="N90" s="210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124</v>
      </c>
      <c r="AU90" s="14" t="s">
        <v>78</v>
      </c>
    </row>
    <row r="91" s="2" customFormat="1">
      <c r="A91" s="35"/>
      <c r="B91" s="36"/>
      <c r="C91" s="193" t="s">
        <v>142</v>
      </c>
      <c r="D91" s="193" t="s">
        <v>110</v>
      </c>
      <c r="E91" s="194" t="s">
        <v>143</v>
      </c>
      <c r="F91" s="195" t="s">
        <v>144</v>
      </c>
      <c r="G91" s="196" t="s">
        <v>113</v>
      </c>
      <c r="H91" s="197"/>
      <c r="I91" s="198"/>
      <c r="J91" s="199">
        <f>ROUND(I91*H91,2)</f>
        <v>0</v>
      </c>
      <c r="K91" s="195" t="s">
        <v>114</v>
      </c>
      <c r="L91" s="41"/>
      <c r="M91" s="200" t="s">
        <v>19</v>
      </c>
      <c r="N91" s="201" t="s">
        <v>44</v>
      </c>
      <c r="O91" s="81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115</v>
      </c>
      <c r="AT91" s="204" t="s">
        <v>110</v>
      </c>
      <c r="AU91" s="204" t="s">
        <v>78</v>
      </c>
      <c r="AY91" s="14" t="s">
        <v>108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4" t="s">
        <v>78</v>
      </c>
      <c r="BK91" s="205">
        <f>ROUND(I91*H91,2)</f>
        <v>0</v>
      </c>
      <c r="BL91" s="14" t="s">
        <v>115</v>
      </c>
      <c r="BM91" s="204" t="s">
        <v>145</v>
      </c>
    </row>
    <row r="92" s="2" customFormat="1">
      <c r="A92" s="35"/>
      <c r="B92" s="36"/>
      <c r="C92" s="37"/>
      <c r="D92" s="206" t="s">
        <v>124</v>
      </c>
      <c r="E92" s="37"/>
      <c r="F92" s="207" t="s">
        <v>125</v>
      </c>
      <c r="G92" s="37"/>
      <c r="H92" s="37"/>
      <c r="I92" s="208"/>
      <c r="J92" s="37"/>
      <c r="K92" s="37"/>
      <c r="L92" s="41"/>
      <c r="M92" s="211"/>
      <c r="N92" s="212"/>
      <c r="O92" s="213"/>
      <c r="P92" s="213"/>
      <c r="Q92" s="213"/>
      <c r="R92" s="213"/>
      <c r="S92" s="213"/>
      <c r="T92" s="214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124</v>
      </c>
      <c r="AU92" s="14" t="s">
        <v>78</v>
      </c>
    </row>
    <row r="93" s="2" customFormat="1" ht="6.96" customHeight="1">
      <c r="A93" s="35"/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41"/>
      <c r="M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</sheetData>
  <sheetProtection sheet="1" autoFilter="0" formatColumns="0" formatRows="0" objects="1" scenarios="1" spinCount="100000" saltValue="GANxT+e1UW6jnWXQ3pXEz9ac7xpvriqWxroY7Ijx5MzHPW8MBnOyf9jn/a7Tkkxj0IZDojHiBI1h0cqs4KoJhQ==" hashValue="1/27acRDUxq2h14NlNgPtgdHHL5LK0oMf/YW7VcC/gvvqkKTLdTRBttte/6LlhYjmipZvJ+9J/qPUmfXgy/XRw==" algorithmName="SHA-512" password="CC35"/>
  <autoFilter ref="C79:K9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26.25" customHeight="1">
      <c r="B7" s="17"/>
      <c r="E7" s="130" t="str">
        <f>'Rekapitulace stavby'!K6</f>
        <v>Oprava rozvodů elektrické energie v obvodu TS3 Praha - vypracování projektové dokumentace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86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146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16. 3. 2021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27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30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">
        <v>27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29</v>
      </c>
      <c r="J24" s="133" t="s">
        <v>30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37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38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39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41</v>
      </c>
      <c r="G32" s="35"/>
      <c r="H32" s="35"/>
      <c r="I32" s="142" t="s">
        <v>40</v>
      </c>
      <c r="J32" s="142" t="s">
        <v>42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43</v>
      </c>
      <c r="E33" s="129" t="s">
        <v>44</v>
      </c>
      <c r="F33" s="144">
        <f>ROUND((SUM(BE81:BE84)),  2)</f>
        <v>0</v>
      </c>
      <c r="G33" s="35"/>
      <c r="H33" s="35"/>
      <c r="I33" s="145">
        <v>0.20999999999999999</v>
      </c>
      <c r="J33" s="144">
        <f>ROUND(((SUM(BE81:BE84))*I33),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45</v>
      </c>
      <c r="F34" s="144">
        <f>ROUND((SUM(BF81:BF84)),  2)</f>
        <v>0</v>
      </c>
      <c r="G34" s="35"/>
      <c r="H34" s="35"/>
      <c r="I34" s="145">
        <v>0.14999999999999999</v>
      </c>
      <c r="J34" s="144">
        <f>ROUND(((SUM(BF81:BF84))*I34),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46</v>
      </c>
      <c r="F35" s="144">
        <f>ROUND((SUM(BG81:BG84)),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47</v>
      </c>
      <c r="F36" s="144">
        <f>ROUND((SUM(BH81:BH84)),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48</v>
      </c>
      <c r="F37" s="144">
        <f>ROUND((SUM(BI81:BI84)),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Oprava rozvodů elektrické energie v obvodu TS3 Praha - vypracování projektové dokumentace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2 - VRN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Praha TS3</v>
      </c>
      <c r="G52" s="37"/>
      <c r="H52" s="37"/>
      <c r="I52" s="29" t="s">
        <v>23</v>
      </c>
      <c r="J52" s="69" t="str">
        <f>IF(J12="","",J12)</f>
        <v>16. 3. 2021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SŽ, s.o. Přednosta SEE Praha; Mgr.Fiala František</v>
      </c>
      <c r="G54" s="37"/>
      <c r="H54" s="37"/>
      <c r="I54" s="29" t="s">
        <v>33</v>
      </c>
      <c r="J54" s="33" t="str">
        <f>E21</f>
        <v>SŽ, s.o. Voldřich Lukáš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25.6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>SŽ, s.o. Voldřich Lukáš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71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5"/>
      <c r="C61" s="216"/>
      <c r="D61" s="217" t="s">
        <v>147</v>
      </c>
      <c r="E61" s="218"/>
      <c r="F61" s="218"/>
      <c r="G61" s="218"/>
      <c r="H61" s="218"/>
      <c r="I61" s="218"/>
      <c r="J61" s="219">
        <f>J83</f>
        <v>0</v>
      </c>
      <c r="K61" s="216"/>
      <c r="L61" s="220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93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6.25" customHeight="1">
      <c r="A71" s="35"/>
      <c r="B71" s="36"/>
      <c r="C71" s="37"/>
      <c r="D71" s="37"/>
      <c r="E71" s="157" t="str">
        <f>E7</f>
        <v>Oprava rozvodů elektrické energie v obvodu TS3 Praha - vypracování projektové dokumentace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86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2 - VRN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>Praha TS3</v>
      </c>
      <c r="G75" s="37"/>
      <c r="H75" s="37"/>
      <c r="I75" s="29" t="s">
        <v>23</v>
      </c>
      <c r="J75" s="69" t="str">
        <f>IF(J12="","",J12)</f>
        <v>16. 3. 2021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25</v>
      </c>
      <c r="D77" s="37"/>
      <c r="E77" s="37"/>
      <c r="F77" s="24" t="str">
        <f>E15</f>
        <v>SŽ, s.o. Přednosta SEE Praha; Mgr.Fiala František</v>
      </c>
      <c r="G77" s="37"/>
      <c r="H77" s="37"/>
      <c r="I77" s="29" t="s">
        <v>33</v>
      </c>
      <c r="J77" s="33" t="str">
        <f>E21</f>
        <v>SŽ, s.o. Voldřich Lukáš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5.6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29" t="s">
        <v>36</v>
      </c>
      <c r="J78" s="33" t="str">
        <f>E24</f>
        <v>SŽ, s.o. Voldřich Lukáš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0" customFormat="1" ht="29.28" customHeight="1">
      <c r="A80" s="168"/>
      <c r="B80" s="169"/>
      <c r="C80" s="170" t="s">
        <v>94</v>
      </c>
      <c r="D80" s="171" t="s">
        <v>58</v>
      </c>
      <c r="E80" s="171" t="s">
        <v>54</v>
      </c>
      <c r="F80" s="171" t="s">
        <v>55</v>
      </c>
      <c r="G80" s="171" t="s">
        <v>95</v>
      </c>
      <c r="H80" s="171" t="s">
        <v>96</v>
      </c>
      <c r="I80" s="171" t="s">
        <v>97</v>
      </c>
      <c r="J80" s="171" t="s">
        <v>90</v>
      </c>
      <c r="K80" s="172" t="s">
        <v>98</v>
      </c>
      <c r="L80" s="173"/>
      <c r="M80" s="89" t="s">
        <v>19</v>
      </c>
      <c r="N80" s="90" t="s">
        <v>43</v>
      </c>
      <c r="O80" s="90" t="s">
        <v>99</v>
      </c>
      <c r="P80" s="90" t="s">
        <v>100</v>
      </c>
      <c r="Q80" s="90" t="s">
        <v>101</v>
      </c>
      <c r="R80" s="90" t="s">
        <v>102</v>
      </c>
      <c r="S80" s="90" t="s">
        <v>103</v>
      </c>
      <c r="T80" s="91" t="s">
        <v>104</v>
      </c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</row>
    <row r="81" s="2" customFormat="1" ht="22.8" customHeight="1">
      <c r="A81" s="35"/>
      <c r="B81" s="36"/>
      <c r="C81" s="96" t="s">
        <v>105</v>
      </c>
      <c r="D81" s="37"/>
      <c r="E81" s="37"/>
      <c r="F81" s="37"/>
      <c r="G81" s="37"/>
      <c r="H81" s="37"/>
      <c r="I81" s="37"/>
      <c r="J81" s="174">
        <f>BK81</f>
        <v>0</v>
      </c>
      <c r="K81" s="37"/>
      <c r="L81" s="41"/>
      <c r="M81" s="92"/>
      <c r="N81" s="175"/>
      <c r="O81" s="93"/>
      <c r="P81" s="176">
        <f>P82</f>
        <v>0</v>
      </c>
      <c r="Q81" s="93"/>
      <c r="R81" s="176">
        <f>R82</f>
        <v>0</v>
      </c>
      <c r="S81" s="93"/>
      <c r="T81" s="177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72</v>
      </c>
      <c r="AU81" s="14" t="s">
        <v>91</v>
      </c>
      <c r="BK81" s="178">
        <f>BK82</f>
        <v>0</v>
      </c>
    </row>
    <row r="82" s="11" customFormat="1" ht="25.92" customHeight="1">
      <c r="A82" s="11"/>
      <c r="B82" s="179"/>
      <c r="C82" s="180"/>
      <c r="D82" s="181" t="s">
        <v>72</v>
      </c>
      <c r="E82" s="182" t="s">
        <v>83</v>
      </c>
      <c r="F82" s="182" t="s">
        <v>106</v>
      </c>
      <c r="G82" s="180"/>
      <c r="H82" s="180"/>
      <c r="I82" s="183"/>
      <c r="J82" s="184">
        <f>BK82</f>
        <v>0</v>
      </c>
      <c r="K82" s="180"/>
      <c r="L82" s="185"/>
      <c r="M82" s="186"/>
      <c r="N82" s="187"/>
      <c r="O82" s="187"/>
      <c r="P82" s="188">
        <f>P83</f>
        <v>0</v>
      </c>
      <c r="Q82" s="187"/>
      <c r="R82" s="188">
        <f>R83</f>
        <v>0</v>
      </c>
      <c r="S82" s="187"/>
      <c r="T82" s="189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0" t="s">
        <v>107</v>
      </c>
      <c r="AT82" s="191" t="s">
        <v>72</v>
      </c>
      <c r="AU82" s="191" t="s">
        <v>73</v>
      </c>
      <c r="AY82" s="190" t="s">
        <v>108</v>
      </c>
      <c r="BK82" s="192">
        <f>BK83</f>
        <v>0</v>
      </c>
    </row>
    <row r="83" s="11" customFormat="1" ht="22.8" customHeight="1">
      <c r="A83" s="11"/>
      <c r="B83" s="179"/>
      <c r="C83" s="180"/>
      <c r="D83" s="181" t="s">
        <v>72</v>
      </c>
      <c r="E83" s="221" t="s">
        <v>148</v>
      </c>
      <c r="F83" s="221" t="s">
        <v>149</v>
      </c>
      <c r="G83" s="180"/>
      <c r="H83" s="180"/>
      <c r="I83" s="183"/>
      <c r="J83" s="222">
        <f>BK83</f>
        <v>0</v>
      </c>
      <c r="K83" s="180"/>
      <c r="L83" s="185"/>
      <c r="M83" s="186"/>
      <c r="N83" s="187"/>
      <c r="O83" s="187"/>
      <c r="P83" s="188">
        <f>P84</f>
        <v>0</v>
      </c>
      <c r="Q83" s="187"/>
      <c r="R83" s="188">
        <f>R84</f>
        <v>0</v>
      </c>
      <c r="S83" s="187"/>
      <c r="T83" s="189">
        <f>T84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0" t="s">
        <v>107</v>
      </c>
      <c r="AT83" s="191" t="s">
        <v>72</v>
      </c>
      <c r="AU83" s="191" t="s">
        <v>78</v>
      </c>
      <c r="AY83" s="190" t="s">
        <v>108</v>
      </c>
      <c r="BK83" s="192">
        <f>BK84</f>
        <v>0</v>
      </c>
    </row>
    <row r="84" s="2" customFormat="1" ht="16.5" customHeight="1">
      <c r="A84" s="35"/>
      <c r="B84" s="36"/>
      <c r="C84" s="193" t="s">
        <v>78</v>
      </c>
      <c r="D84" s="193" t="s">
        <v>110</v>
      </c>
      <c r="E84" s="194" t="s">
        <v>150</v>
      </c>
      <c r="F84" s="195" t="s">
        <v>151</v>
      </c>
      <c r="G84" s="196" t="s">
        <v>152</v>
      </c>
      <c r="H84" s="223">
        <v>1</v>
      </c>
      <c r="I84" s="198"/>
      <c r="J84" s="199">
        <f>ROUND(I84*H84,2)</f>
        <v>0</v>
      </c>
      <c r="K84" s="195" t="s">
        <v>153</v>
      </c>
      <c r="L84" s="41"/>
      <c r="M84" s="224" t="s">
        <v>19</v>
      </c>
      <c r="N84" s="225" t="s">
        <v>44</v>
      </c>
      <c r="O84" s="21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154</v>
      </c>
      <c r="AT84" s="204" t="s">
        <v>110</v>
      </c>
      <c r="AU84" s="204" t="s">
        <v>82</v>
      </c>
      <c r="AY84" s="14" t="s">
        <v>108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78</v>
      </c>
      <c r="BK84" s="205">
        <f>ROUND(I84*H84,2)</f>
        <v>0</v>
      </c>
      <c r="BL84" s="14" t="s">
        <v>154</v>
      </c>
      <c r="BM84" s="204" t="s">
        <v>155</v>
      </c>
    </row>
    <row r="85" s="2" customFormat="1" ht="6.96" customHeight="1">
      <c r="A85" s="35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41"/>
      <c r="M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</sheetData>
  <sheetProtection sheet="1" autoFilter="0" formatColumns="0" formatRows="0" objects="1" scenarios="1" spinCount="100000" saltValue="ZAZkRv7Y9VWp15Bm3k+6Qfhb4uOOpMJbysz353h/kMiBaQURnQyDHgwEeo6q89dBAbJwRL+OkDm7CugWsYDWRg==" hashValue="wnbl+J50ECaMdbgc7LJAstzxWMlKBgQSFYfoAvSHWpjBe+/ZIa1maYQa+AhkHh6TrYtcUM95TozjUQcWNDTJ+Q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2021-03-16T10:43:05Z</dcterms:created>
  <dcterms:modified xsi:type="dcterms:W3CDTF">2021-03-16T10:43:08Z</dcterms:modified>
</cp:coreProperties>
</file>